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bra\Desktop\New folder (2)\"/>
    </mc:Choice>
  </mc:AlternateContent>
  <bookViews>
    <workbookView xWindow="0" yWindow="0" windowWidth="19440" windowHeight="8115"/>
  </bookViews>
  <sheets>
    <sheet name="Data" sheetId="3" r:id="rId1"/>
    <sheet name="Cal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B6" i="3"/>
  <c r="C19" i="2"/>
  <c r="C11" i="2"/>
  <c r="C10" i="2"/>
  <c r="C12" i="2" l="1"/>
  <c r="C4" i="3" s="1"/>
  <c r="C13" i="2" l="1"/>
  <c r="C14" i="2" s="1"/>
  <c r="C15" i="2" s="1"/>
  <c r="C16" i="2" s="1"/>
  <c r="C20" i="2" l="1"/>
  <c r="C5" i="3"/>
  <c r="B9" i="3" s="1"/>
  <c r="C21" i="2" l="1"/>
  <c r="C22" i="2" s="1"/>
  <c r="B33" i="3" l="1"/>
  <c r="B32" i="3" s="1"/>
  <c r="B31" i="3" s="1"/>
  <c r="B30" i="3" s="1"/>
  <c r="B29" i="3" s="1"/>
  <c r="B28" i="3" s="1"/>
  <c r="B27" i="3" s="1"/>
  <c r="B26" i="3" s="1"/>
  <c r="B25" i="3" s="1"/>
  <c r="B24" i="3" s="1"/>
  <c r="B23" i="3" s="1"/>
  <c r="B22" i="3" s="1"/>
  <c r="B21" i="3" s="1"/>
  <c r="B20" i="3" s="1"/>
  <c r="B19" i="3" s="1"/>
  <c r="B18" i="3" s="1"/>
  <c r="B17" i="3" s="1"/>
  <c r="B16" i="3" s="1"/>
  <c r="B15" i="3" s="1"/>
  <c r="B14" i="3" s="1"/>
  <c r="B13" i="3" s="1"/>
  <c r="B12" i="3" s="1"/>
  <c r="B11" i="3" s="1"/>
  <c r="B10" i="3" s="1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C6" i="3"/>
</calcChain>
</file>

<file path=xl/sharedStrings.xml><?xml version="1.0" encoding="utf-8"?>
<sst xmlns="http://schemas.openxmlformats.org/spreadsheetml/2006/main" count="23" uniqueCount="16">
  <si>
    <t>Anchor date</t>
  </si>
  <si>
    <t>Kin</t>
  </si>
  <si>
    <t>Calculate KIN for today</t>
  </si>
  <si>
    <t>Calculate difference today's KIN with requested KIN</t>
  </si>
  <si>
    <t>Year:</t>
  </si>
  <si>
    <t>Month:</t>
  </si>
  <si>
    <t>Day:</t>
  </si>
  <si>
    <t>Daynum:</t>
  </si>
  <si>
    <t>KIN:</t>
  </si>
  <si>
    <t>Difference with anchor:</t>
  </si>
  <si>
    <t>Tzolkin rounds:</t>
  </si>
  <si>
    <t>Difference:</t>
  </si>
  <si>
    <t>Requested KIN:</t>
  </si>
  <si>
    <t>Difference with today's KIN:</t>
  </si>
  <si>
    <t>Nearest date:</t>
  </si>
  <si>
    <t>Today: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</si>
</sst>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2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tabSelected="1" workbookViewId="0">
      <selection activeCell="A36" sqref="A36"/>
    </sheetView>
  </sheetViews>
  <sheetFormatPr defaultRowHeight="15" x14ac:dyDescent="0.25"/>
  <cols>
    <col min="2" max="2" width="15.28515625" customWidth="1"/>
    <col min="3" max="3" width="9.42578125" customWidth="1"/>
    <col min="4" max="4" width="12.5703125" customWidth="1"/>
    <col min="5" max="5" width="13.42578125" customWidth="1"/>
  </cols>
  <sheetData>
    <row r="2" spans="2:5" x14ac:dyDescent="0.25">
      <c r="B2" s="7" t="s">
        <v>1</v>
      </c>
      <c r="C2" s="8">
        <v>247</v>
      </c>
    </row>
    <row r="4" spans="2:5" x14ac:dyDescent="0.25">
      <c r="B4" s="6" t="s">
        <v>15</v>
      </c>
      <c r="C4" s="9">
        <f ca="1">Calc!C12</f>
        <v>44234</v>
      </c>
    </row>
    <row r="5" spans="2:5" x14ac:dyDescent="0.25">
      <c r="B5" s="6" t="s">
        <v>8</v>
      </c>
      <c r="C5" s="10">
        <f ca="1">Calc!C16</f>
        <v>270</v>
      </c>
    </row>
    <row r="6" spans="2:5" x14ac:dyDescent="0.25">
      <c r="B6" s="6" t="str">
        <f>"Nearest day with KIN "&amp;TEXT(C2,"@@")&amp;":"</f>
        <v>Nearest day with KIN 247:</v>
      </c>
      <c r="C6" s="9">
        <f ca="1">Calc!C22</f>
        <v>44211</v>
      </c>
      <c r="E6" s="1"/>
    </row>
    <row r="7" spans="2:5" x14ac:dyDescent="0.25">
      <c r="B7" s="6"/>
      <c r="C7" s="9"/>
      <c r="E7" s="1"/>
    </row>
    <row r="8" spans="2:5" x14ac:dyDescent="0.25">
      <c r="B8" s="6"/>
      <c r="C8" s="9"/>
      <c r="E8" s="1"/>
    </row>
    <row r="9" spans="2:5" x14ac:dyDescent="0.25">
      <c r="B9" s="12" t="str">
        <f ca="1">"Past &amp; Future dates for KIN "&amp;TEXT(C5,"@@@")&amp;"."</f>
        <v>Past &amp; Future dates for KIN 270.</v>
      </c>
      <c r="C9" s="12"/>
      <c r="D9" s="12"/>
    </row>
    <row r="10" spans="2:5" x14ac:dyDescent="0.25">
      <c r="B10" s="9">
        <f t="shared" ref="B10:B32" ca="1" si="0">B11-260</f>
        <v>38231</v>
      </c>
      <c r="C10" s="10"/>
      <c r="D10" s="11">
        <f ca="1">Calc!C22</f>
        <v>44211</v>
      </c>
    </row>
    <row r="11" spans="2:5" x14ac:dyDescent="0.25">
      <c r="B11" s="9">
        <f t="shared" ca="1" si="0"/>
        <v>38491</v>
      </c>
      <c r="C11" s="10"/>
      <c r="D11" s="9">
        <f t="shared" ref="D11:D33" ca="1" si="1">D10+260</f>
        <v>44471</v>
      </c>
    </row>
    <row r="12" spans="2:5" x14ac:dyDescent="0.25">
      <c r="B12" s="9">
        <f t="shared" ca="1" si="0"/>
        <v>38751</v>
      </c>
      <c r="C12" s="10"/>
      <c r="D12" s="9">
        <f t="shared" ca="1" si="1"/>
        <v>44731</v>
      </c>
    </row>
    <row r="13" spans="2:5" x14ac:dyDescent="0.25">
      <c r="B13" s="9">
        <f t="shared" ca="1" si="0"/>
        <v>39011</v>
      </c>
      <c r="C13" s="10"/>
      <c r="D13" s="9">
        <f t="shared" ca="1" si="1"/>
        <v>44991</v>
      </c>
    </row>
    <row r="14" spans="2:5" x14ac:dyDescent="0.25">
      <c r="B14" s="9">
        <f t="shared" ca="1" si="0"/>
        <v>39271</v>
      </c>
      <c r="C14" s="10"/>
      <c r="D14" s="9">
        <f t="shared" ca="1" si="1"/>
        <v>45251</v>
      </c>
    </row>
    <row r="15" spans="2:5" x14ac:dyDescent="0.25">
      <c r="B15" s="9">
        <f t="shared" ca="1" si="0"/>
        <v>39531</v>
      </c>
      <c r="C15" s="10"/>
      <c r="D15" s="9">
        <f t="shared" ca="1" si="1"/>
        <v>45511</v>
      </c>
    </row>
    <row r="16" spans="2:5" x14ac:dyDescent="0.25">
      <c r="B16" s="9">
        <f t="shared" ca="1" si="0"/>
        <v>39791</v>
      </c>
      <c r="C16" s="10"/>
      <c r="D16" s="9">
        <f t="shared" ca="1" si="1"/>
        <v>45771</v>
      </c>
    </row>
    <row r="17" spans="2:4" x14ac:dyDescent="0.25">
      <c r="B17" s="9">
        <f t="shared" ca="1" si="0"/>
        <v>40051</v>
      </c>
      <c r="C17" s="10"/>
      <c r="D17" s="9">
        <f t="shared" ca="1" si="1"/>
        <v>46031</v>
      </c>
    </row>
    <row r="18" spans="2:4" x14ac:dyDescent="0.25">
      <c r="B18" s="9">
        <f t="shared" ca="1" si="0"/>
        <v>40311</v>
      </c>
      <c r="C18" s="10"/>
      <c r="D18" s="9">
        <f t="shared" ca="1" si="1"/>
        <v>46291</v>
      </c>
    </row>
    <row r="19" spans="2:4" x14ac:dyDescent="0.25">
      <c r="B19" s="9">
        <f t="shared" ca="1" si="0"/>
        <v>40571</v>
      </c>
      <c r="C19" s="10"/>
      <c r="D19" s="9">
        <f t="shared" ca="1" si="1"/>
        <v>46551</v>
      </c>
    </row>
    <row r="20" spans="2:4" x14ac:dyDescent="0.25">
      <c r="B20" s="9">
        <f t="shared" ca="1" si="0"/>
        <v>40831</v>
      </c>
      <c r="C20" s="10"/>
      <c r="D20" s="9">
        <f t="shared" ca="1" si="1"/>
        <v>46811</v>
      </c>
    </row>
    <row r="21" spans="2:4" x14ac:dyDescent="0.25">
      <c r="B21" s="9">
        <f t="shared" ca="1" si="0"/>
        <v>41091</v>
      </c>
      <c r="C21" s="10"/>
      <c r="D21" s="9">
        <f t="shared" ca="1" si="1"/>
        <v>47071</v>
      </c>
    </row>
    <row r="22" spans="2:4" x14ac:dyDescent="0.25">
      <c r="B22" s="9">
        <f t="shared" ca="1" si="0"/>
        <v>41351</v>
      </c>
      <c r="C22" s="10"/>
      <c r="D22" s="9">
        <f t="shared" ca="1" si="1"/>
        <v>47331</v>
      </c>
    </row>
    <row r="23" spans="2:4" x14ac:dyDescent="0.25">
      <c r="B23" s="9">
        <f t="shared" ca="1" si="0"/>
        <v>41611</v>
      </c>
      <c r="C23" s="10"/>
      <c r="D23" s="9">
        <f t="shared" ca="1" si="1"/>
        <v>47591</v>
      </c>
    </row>
    <row r="24" spans="2:4" x14ac:dyDescent="0.25">
      <c r="B24" s="9">
        <f t="shared" ca="1" si="0"/>
        <v>41871</v>
      </c>
      <c r="C24" s="10"/>
      <c r="D24" s="9">
        <f t="shared" ca="1" si="1"/>
        <v>47851</v>
      </c>
    </row>
    <row r="25" spans="2:4" x14ac:dyDescent="0.25">
      <c r="B25" s="9">
        <f t="shared" ca="1" si="0"/>
        <v>42131</v>
      </c>
      <c r="C25" s="10"/>
      <c r="D25" s="9">
        <f t="shared" ca="1" si="1"/>
        <v>48111</v>
      </c>
    </row>
    <row r="26" spans="2:4" x14ac:dyDescent="0.25">
      <c r="B26" s="9">
        <f t="shared" ca="1" si="0"/>
        <v>42391</v>
      </c>
      <c r="C26" s="10"/>
      <c r="D26" s="9">
        <f t="shared" ca="1" si="1"/>
        <v>48371</v>
      </c>
    </row>
    <row r="27" spans="2:4" x14ac:dyDescent="0.25">
      <c r="B27" s="9">
        <f t="shared" ca="1" si="0"/>
        <v>42651</v>
      </c>
      <c r="C27" s="10"/>
      <c r="D27" s="9">
        <f t="shared" ca="1" si="1"/>
        <v>48631</v>
      </c>
    </row>
    <row r="28" spans="2:4" x14ac:dyDescent="0.25">
      <c r="B28" s="9">
        <f t="shared" ca="1" si="0"/>
        <v>42911</v>
      </c>
      <c r="C28" s="10"/>
      <c r="D28" s="9">
        <f t="shared" ca="1" si="1"/>
        <v>48891</v>
      </c>
    </row>
    <row r="29" spans="2:4" x14ac:dyDescent="0.25">
      <c r="B29" s="9">
        <f t="shared" ca="1" si="0"/>
        <v>43171</v>
      </c>
      <c r="C29" s="10"/>
      <c r="D29" s="9">
        <f t="shared" ca="1" si="1"/>
        <v>49151</v>
      </c>
    </row>
    <row r="30" spans="2:4" x14ac:dyDescent="0.25">
      <c r="B30" s="9">
        <f t="shared" ca="1" si="0"/>
        <v>43431</v>
      </c>
      <c r="C30" s="10"/>
      <c r="D30" s="9">
        <f t="shared" ca="1" si="1"/>
        <v>49411</v>
      </c>
    </row>
    <row r="31" spans="2:4" x14ac:dyDescent="0.25">
      <c r="B31" s="9">
        <f t="shared" ca="1" si="0"/>
        <v>43691</v>
      </c>
      <c r="C31" s="10"/>
      <c r="D31" s="9">
        <f t="shared" ca="1" si="1"/>
        <v>49671</v>
      </c>
    </row>
    <row r="32" spans="2:4" x14ac:dyDescent="0.25">
      <c r="B32" s="9">
        <f t="shared" ca="1" si="0"/>
        <v>43951</v>
      </c>
      <c r="C32" s="10"/>
      <c r="D32" s="9">
        <f t="shared" ca="1" si="1"/>
        <v>49931</v>
      </c>
    </row>
    <row r="33" spans="2:4" x14ac:dyDescent="0.25">
      <c r="B33" s="11">
        <f ca="1">Calc!C22</f>
        <v>44211</v>
      </c>
      <c r="C33" s="10"/>
      <c r="D33" s="9">
        <f t="shared" ca="1" si="1"/>
        <v>50191</v>
      </c>
    </row>
  </sheetData>
  <mergeCells count="1"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" sqref="E1"/>
    </sheetView>
  </sheetViews>
  <sheetFormatPr defaultRowHeight="15" x14ac:dyDescent="0.25"/>
  <cols>
    <col min="1" max="1" width="18.140625" customWidth="1"/>
    <col min="3" max="3" width="14.42578125" customWidth="1"/>
  </cols>
  <sheetData>
    <row r="1" spans="1:5" x14ac:dyDescent="0.25">
      <c r="A1" s="2" t="s">
        <v>0</v>
      </c>
      <c r="C1" s="1"/>
    </row>
    <row r="2" spans="1:5" x14ac:dyDescent="0.25">
      <c r="B2" s="6" t="s">
        <v>4</v>
      </c>
      <c r="C2" s="5">
        <v>2017</v>
      </c>
    </row>
    <row r="3" spans="1:5" x14ac:dyDescent="0.25">
      <c r="B3" s="6" t="s">
        <v>5</v>
      </c>
      <c r="C3" s="5">
        <v>4</v>
      </c>
      <c r="E3" s="3"/>
    </row>
    <row r="4" spans="1:5" x14ac:dyDescent="0.25">
      <c r="B4" s="6" t="s">
        <v>6</v>
      </c>
      <c r="C4" s="5">
        <v>1</v>
      </c>
    </row>
    <row r="5" spans="1:5" x14ac:dyDescent="0.25">
      <c r="B5" s="6" t="s">
        <v>7</v>
      </c>
      <c r="C5" s="5">
        <v>42826</v>
      </c>
    </row>
    <row r="6" spans="1:5" x14ac:dyDescent="0.25">
      <c r="B6" s="6" t="s">
        <v>8</v>
      </c>
      <c r="C6" s="5">
        <v>162</v>
      </c>
    </row>
    <row r="8" spans="1:5" x14ac:dyDescent="0.25">
      <c r="A8" s="2" t="s">
        <v>2</v>
      </c>
    </row>
    <row r="9" spans="1:5" x14ac:dyDescent="0.25">
      <c r="B9" s="6" t="s">
        <v>4</v>
      </c>
      <c r="C9">
        <f ca="1">YEAR(TODAY())</f>
        <v>2021</v>
      </c>
    </row>
    <row r="10" spans="1:5" x14ac:dyDescent="0.25">
      <c r="B10" s="6" t="s">
        <v>5</v>
      </c>
      <c r="C10">
        <f ca="1">MONTH(TODAY())</f>
        <v>2</v>
      </c>
    </row>
    <row r="11" spans="1:5" x14ac:dyDescent="0.25">
      <c r="B11" s="6" t="s">
        <v>6</v>
      </c>
      <c r="C11">
        <f ca="1">DAY(TODAY())</f>
        <v>7</v>
      </c>
    </row>
    <row r="12" spans="1:5" x14ac:dyDescent="0.25">
      <c r="B12" s="6" t="s">
        <v>7</v>
      </c>
      <c r="C12" s="4">
        <f ca="1">DATE(C9,C10,C11)</f>
        <v>44234</v>
      </c>
    </row>
    <row r="13" spans="1:5" x14ac:dyDescent="0.25">
      <c r="A13" s="2"/>
      <c r="B13" s="6" t="s">
        <v>9</v>
      </c>
      <c r="C13" s="4">
        <f ca="1">C12-C5</f>
        <v>1408</v>
      </c>
    </row>
    <row r="14" spans="1:5" x14ac:dyDescent="0.25">
      <c r="B14" s="6" t="s">
        <v>10</v>
      </c>
      <c r="C14">
        <f ca="1">ROUNDDOWN(C13/260,0)</f>
        <v>5</v>
      </c>
    </row>
    <row r="15" spans="1:5" x14ac:dyDescent="0.25">
      <c r="B15" s="6" t="s">
        <v>11</v>
      </c>
      <c r="C15">
        <f ca="1">C13-(C14*260)</f>
        <v>108</v>
      </c>
    </row>
    <row r="16" spans="1:5" x14ac:dyDescent="0.25">
      <c r="B16" s="6" t="s">
        <v>8</v>
      </c>
      <c r="C16">
        <f ca="1">C15+C6</f>
        <v>270</v>
      </c>
    </row>
    <row r="18" spans="1:3" x14ac:dyDescent="0.25">
      <c r="A18" s="2" t="s">
        <v>3</v>
      </c>
    </row>
    <row r="19" spans="1:3" x14ac:dyDescent="0.25">
      <c r="B19" s="6" t="s">
        <v>12</v>
      </c>
      <c r="C19">
        <f>Data!C2</f>
        <v>247</v>
      </c>
    </row>
    <row r="20" spans="1:3" x14ac:dyDescent="0.25">
      <c r="B20" s="6" t="s">
        <v>13</v>
      </c>
      <c r="C20">
        <f ca="1">C19-C16</f>
        <v>-23</v>
      </c>
    </row>
    <row r="21" spans="1:3" x14ac:dyDescent="0.25">
      <c r="B21" s="6" t="s">
        <v>7</v>
      </c>
      <c r="C21" s="4">
        <f ca="1">C12+C20</f>
        <v>44211</v>
      </c>
    </row>
    <row r="22" spans="1:3" x14ac:dyDescent="0.25">
      <c r="B22" s="6" t="s">
        <v>14</v>
      </c>
      <c r="C22" s="1">
        <f ca="1">C21</f>
        <v>44211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Danen</dc:creator>
  <cp:lastModifiedBy>Debra</cp:lastModifiedBy>
  <dcterms:created xsi:type="dcterms:W3CDTF">2017-04-27T18:39:40Z</dcterms:created>
  <dcterms:modified xsi:type="dcterms:W3CDTF">2021-02-07T16:39:04Z</dcterms:modified>
</cp:coreProperties>
</file>